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user2182\Desktop\公営企業　分析業\"/>
    </mc:Choice>
  </mc:AlternateContent>
  <xr:revisionPtr revIDLastSave="0" documentId="13_ncr:1_{ADBC87BC-A709-481C-B1B9-F53BE1CE408C}" xr6:coauthVersionLast="47" xr6:coauthVersionMax="47" xr10:uidLastSave="{00000000-0000-0000-0000-000000000000}"/>
  <workbookProtection workbookAlgorithmName="SHA-512" workbookHashValue="zAx/rUJc6+KYPhW6wBpfnFS0n519IK0nYK3AbOQTvTpeEAImjILNKXTValO99hwzxJJtMK2R9tjIKG2HNqvzTg==" workbookSaltValue="50eyvVbvMQdTeLuG/SmlrA=="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AD10" i="4"/>
  <c r="B10" i="4"/>
  <c r="AL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<sst xmlns="http://schemas.openxmlformats.org/spreadsheetml/2006/main" count="297" uniqueCount="116">
  <si>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</si>
  <si>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</si>
  <si>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</si>
  <si>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</si>
  <si>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</si>
  <si>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</si>
  <si>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</si>
  <si>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</si>
  <si>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</si>
  <si>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</si>
  <si>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</si>
  <si>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</si>
  <si>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</si>
  <si>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</si>
  <si>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</si>
  <si>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</si>
  <si>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</si>
  <si>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</si>
  <si>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</si>
  <si>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</si>
  <si>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</si>
  <si>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</si>
  <si>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</si>
  <si>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</si>
  <si>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</si>
  <si>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</si>
  <si>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</si>
  <si>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</si>
  <si>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</si>
  <si>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</si>
  <si>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</si>
  <si>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</si>
  <si>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</si>
  <si>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</si>
  <si>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</si>
  <si>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</si>
  <si>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</si>
  <si>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</si>
  <si>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</si>
  <si>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</si>
  <si>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</si>
  <si>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</si>
  <si>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</si>
  <si>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</si>
  <si>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</si>
  <si>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</si>
  <si>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</si>
  <si>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</si>
  <si>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</si>
  <si>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</si>
  <si>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</si>
  <si>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</si>
  <si>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</si>
  <si>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</si>
  <si>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</si>
  <si>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</si>
  <si>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</si>
  <si>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</si>
  <si>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</si>
  <si>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</si>
  <si>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</si>
  <si>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</si>
  <si>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</si>
  <si>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</si>
  <si>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</si>
  <si>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</si>
  <si>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</si>
  <si>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</si>
  <si>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</si>
  <si>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</si>
  <si>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</si>
  <si>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</si>
  <si>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</si>
  <si>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</si>
  <si>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</si>
  <si>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</si>
  <si>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</si>
  <si>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</si>
  <si>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</si>
  <si>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</si>
  <si>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</si>
  <si>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</si>
  <si>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</si>
  <si>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</si>
  <si>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</si>
  <si>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</si>
  <si>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</si>
  <si>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</si>
  <si>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</si>
  <si>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</si>
  <si>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</si>
  <si>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</si>
  <si>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</si>
  <si>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</si>
  <si>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</si>
  <si>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</si>
  <si>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平生町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</si>
  <si>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</si>
  <si>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</si>
  <si>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</si>
  <si>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</si>
  <si>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</si>
  <si>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</si>
  <si>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</si>
  <si>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</si>
  <si>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</si>
  <si>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</si>
  <si>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</si>
  <si>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</si>
  <si>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</si>
  <si>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</si>
  <si>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</si>
  <si>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</si>
  <si>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漁業集落排水事業は、平成１６年度に供用を開始している。
　したがって、法定耐用年数を超える管渠はないが、今後の老朽化に向けた計画的な対策が必要である。</t>
    <rPh sb="1" eb="3">
      <t>ギョギョウ</t>
    </rPh>
    <rPh sb="3" eb="5">
      <t>シュウラク</t>
    </rPh>
    <rPh sb="5" eb="7">
      <t>ハイスイ</t>
    </rPh>
    <rPh sb="7" eb="9">
      <t>ジギョウ</t>
    </rPh>
    <rPh sb="11" eb="13">
      <t>ヘイセイ</t>
    </rPh>
    <rPh sb="15" eb="16">
      <t>ネン</t>
    </rPh>
    <rPh sb="16" eb="17">
      <t>ド</t>
    </rPh>
    <rPh sb="18" eb="20">
      <t>キョウヨウ</t>
    </rPh>
    <rPh sb="21" eb="23">
      <t>カイシ</t>
    </rPh>
    <rPh sb="36" eb="38">
      <t>ホウテイ</t>
    </rPh>
    <rPh sb="38" eb="42">
      <t>タイヨウネンスウ</t>
    </rPh>
    <rPh sb="43" eb="44">
      <t>コ</t>
    </rPh>
    <rPh sb="46" eb="48">
      <t>カンキョ</t>
    </rPh>
    <rPh sb="53" eb="55">
      <t>コンゴ</t>
    </rPh>
    <rPh sb="56" eb="59">
      <t>ロウキュウカ</t>
    </rPh>
    <rPh sb="60" eb="61">
      <t>ム</t>
    </rPh>
    <rPh sb="63" eb="66">
      <t>ケイカクテキ</t>
    </rPh>
    <rPh sb="67" eb="69">
      <t>タイサク</t>
    </rPh>
    <rPh sb="70" eb="72">
      <t>ヒツヨウ</t>
    </rPh>
    <phoneticPr fontId="4"/>
  </si>
  <si>
    <t>　①経常収支比率は100.02％と100％は超えているが、類似団体平均値及び全国平均値を下回っている状況となっている。また、⑤経費回収率は昨年度から汚水処理費の増加によって低下している。類似団体平均値より少し上回っているが、全体平均値より低くなっている。汚水処理費の内訳を分析したところ、修繕費の増加が大きいことから経費回収率の低下の要因になっている。
　この為、更なる収益の確保と適正な経費削減を図る必要がある。
　②累積欠損金比率については、更新のための費用等が重くのしかかっている状況である。しかしながら、公共下水道事業を含めた下水道事業会計では累積欠損金は発生していない形となっている。
　③流動比率は昨年度同様に100％を下回っているが、流動資産が企業債を除いた流動負債を上回っており、資金不足は回避している。
　⑥汚水処理原価は、昨年度から汚水処理費の増加及び年間有収水量の減少により１㎥あたりの費用が増加し、類似団体平均値と比べ低い水準となっている。一般会計からの繰出金に依存していることから、水洗化率の向上と一層の投資の効率化や維持管理費の削減に努める必要がある。
　</t>
    <rPh sb="74" eb="79">
      <t>オスイショリヒ</t>
    </rPh>
    <rPh sb="80" eb="82">
      <t>ゾウカ</t>
    </rPh>
    <rPh sb="86" eb="88">
      <t>テイカ</t>
    </rPh>
    <rPh sb="127" eb="132">
      <t>オスイショリヒ</t>
    </rPh>
    <rPh sb="133" eb="135">
      <t>ウチワケ</t>
    </rPh>
    <rPh sb="136" eb="138">
      <t>ブンセキ</t>
    </rPh>
    <rPh sb="144" eb="147">
      <t>シュウゼンヒ</t>
    </rPh>
    <rPh sb="148" eb="150">
      <t>ゾウカ</t>
    </rPh>
    <rPh sb="151" eb="152">
      <t>オオ</t>
    </rPh>
    <rPh sb="158" eb="160">
      <t>ケイヒ</t>
    </rPh>
    <rPh sb="160" eb="163">
      <t>カイシュウリツ</t>
    </rPh>
    <rPh sb="164" eb="166">
      <t>テイカ</t>
    </rPh>
    <rPh sb="167" eb="169">
      <t>ヨウイン</t>
    </rPh>
    <rPh sb="229" eb="231">
      <t>ヒヨウ</t>
    </rPh>
    <rPh sb="231" eb="232">
      <t>ナド</t>
    </rPh>
    <rPh sb="261" eb="263">
      <t>ジギョウ</t>
    </rPh>
    <rPh sb="267" eb="270">
      <t>ゲスイドウ</t>
    </rPh>
    <rPh sb="270" eb="274">
      <t>ジギョウカイケイ</t>
    </rPh>
    <rPh sb="371" eb="373">
      <t>サクネン</t>
    </rPh>
    <rPh sb="373" eb="374">
      <t>ド</t>
    </rPh>
    <rPh sb="376" eb="381">
      <t>オスイショリヒ</t>
    </rPh>
    <rPh sb="382" eb="384">
      <t>ゾウカ</t>
    </rPh>
    <rPh sb="384" eb="385">
      <t>オヨ</t>
    </rPh>
    <rPh sb="411" eb="413">
      <t>ルイジ</t>
    </rPh>
    <rPh sb="413" eb="415">
      <t>ダンタイ</t>
    </rPh>
    <rPh sb="439" eb="440">
      <t>クリ</t>
    </rPh>
    <rPh sb="454" eb="458">
      <t>スイセンカリツ</t>
    </rPh>
    <rPh sb="459" eb="461">
      <t>コウジョウ</t>
    </rPh>
    <phoneticPr fontId="4"/>
  </si>
  <si>
    <t>　一般会計からの繰出金に頼った会計であり、経営の安定化を図るために適正な使用料改定を検討し、一般会計からの繰出金の削減に努めていく。
　未接続世帯への啓発活動による水洗化率向上に取り組むとともに、ストックマネジメントでの施設維持及び令和７年度に策定する経営戦略に基づき中長期的に健全で持続可能な下水道事業の運営に努めている。</t>
    <rPh sb="9" eb="10">
      <t>ダ</t>
    </rPh>
    <rPh sb="10" eb="11">
      <t>キン</t>
    </rPh>
    <rPh sb="54" eb="55">
      <t>ダ</t>
    </rPh>
    <rPh sb="110" eb="112">
      <t>シセツ</t>
    </rPh>
    <rPh sb="112" eb="114">
      <t>イジ</t>
    </rPh>
    <rPh sb="114" eb="115">
      <t>オヨ</t>
    </rPh>
    <rPh sb="116" eb="118">
      <t>レイワ</t>
    </rPh>
    <rPh sb="119" eb="121">
      <t>ネンド</t>
    </rPh>
    <rPh sb="122" eb="124">
      <t>サクテイ</t>
    </rPh>
    <rPh sb="126" eb="130">
      <t>ケイエイセンリャク</t>
    </rPh>
    <rPh sb="131" eb="132">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</si>
</sst>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F29-4449-8A9C-5C0AA7480FC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6F29-4449-8A9C-5C0AA7480FC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26.7</c:v>
                </c:pt>
                <c:pt idx="4">
                  <c:v>25.9</c:v>
                </c:pt>
              </c:numCache>
            </c:numRef>
          </c:val>
          <c:extLst>
            <c:ext xmlns:c16="http://schemas.microsoft.com/office/drawing/2014/chart" uri="{C3380CC4-5D6E-409C-BE32-E72D297353CC}">
              <c16:uniqueId val="{00000000-52F1-48D1-925E-52962DBB42D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26.12</c:v>
                </c:pt>
                <c:pt idx="4">
                  <c:v>27.81</c:v>
                </c:pt>
              </c:numCache>
            </c:numRef>
          </c:val>
          <c:smooth val="0"/>
          <c:extLst>
            <c:ext xmlns:c16="http://schemas.microsoft.com/office/drawing/2014/chart" uri="{C3380CC4-5D6E-409C-BE32-E72D297353CC}">
              <c16:uniqueId val="{00000001-52F1-48D1-925E-52962DBB42D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77.72</c:v>
                </c:pt>
                <c:pt idx="4">
                  <c:v>77.349999999999994</c:v>
                </c:pt>
              </c:numCache>
            </c:numRef>
          </c:val>
          <c:extLst>
            <c:ext xmlns:c16="http://schemas.microsoft.com/office/drawing/2014/chart" uri="{C3380CC4-5D6E-409C-BE32-E72D297353CC}">
              <c16:uniqueId val="{00000000-9060-470C-A2DF-00E147E32C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78.55</c:v>
                </c:pt>
                <c:pt idx="4">
                  <c:v>78.680000000000007</c:v>
                </c:pt>
              </c:numCache>
            </c:numRef>
          </c:val>
          <c:smooth val="0"/>
          <c:extLst>
            <c:ext xmlns:c16="http://schemas.microsoft.com/office/drawing/2014/chart" uri="{C3380CC4-5D6E-409C-BE32-E72D297353CC}">
              <c16:uniqueId val="{00000001-9060-470C-A2DF-00E147E32C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102.1</c:v>
                </c:pt>
                <c:pt idx="4">
                  <c:v>100.02</c:v>
                </c:pt>
              </c:numCache>
            </c:numRef>
          </c:val>
          <c:extLst>
            <c:ext xmlns:c16="http://schemas.microsoft.com/office/drawing/2014/chart" uri="{C3380CC4-5D6E-409C-BE32-E72D297353CC}">
              <c16:uniqueId val="{00000000-165D-4F7C-A7DC-945D216BBA6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105.98</c:v>
                </c:pt>
                <c:pt idx="4">
                  <c:v>107.11</c:v>
                </c:pt>
              </c:numCache>
            </c:numRef>
          </c:val>
          <c:smooth val="0"/>
          <c:extLst>
            <c:ext xmlns:c16="http://schemas.microsoft.com/office/drawing/2014/chart" uri="{C3380CC4-5D6E-409C-BE32-E72D297353CC}">
              <c16:uniqueId val="{00000001-165D-4F7C-A7DC-945D216BBA6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3.52</c:v>
                </c:pt>
                <c:pt idx="4">
                  <c:v>6.88</c:v>
                </c:pt>
              </c:numCache>
            </c:numRef>
          </c:val>
          <c:extLst>
            <c:ext xmlns:c16="http://schemas.microsoft.com/office/drawing/2014/chart" uri="{C3380CC4-5D6E-409C-BE32-E72D297353CC}">
              <c16:uniqueId val="{00000000-9457-44D6-8EC5-B93EF158A2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28.31</c:v>
                </c:pt>
                <c:pt idx="4">
                  <c:v>23.92</c:v>
                </c:pt>
              </c:numCache>
            </c:numRef>
          </c:val>
          <c:smooth val="0"/>
          <c:extLst>
            <c:ext xmlns:c16="http://schemas.microsoft.com/office/drawing/2014/chart" uri="{C3380CC4-5D6E-409C-BE32-E72D297353CC}">
              <c16:uniqueId val="{00000001-9457-44D6-8EC5-B93EF158A2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9F2-4D54-8ADA-929369F1080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9F2-4D54-8ADA-929369F1080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1041.8699999999999</c:v>
                </c:pt>
                <c:pt idx="4">
                  <c:v>1089.6199999999999</c:v>
                </c:pt>
              </c:numCache>
            </c:numRef>
          </c:val>
          <c:extLst>
            <c:ext xmlns:c16="http://schemas.microsoft.com/office/drawing/2014/chart" uri="{C3380CC4-5D6E-409C-BE32-E72D297353CC}">
              <c16:uniqueId val="{00000000-8552-4798-AA2E-7850D0E9C93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181.51</c:v>
                </c:pt>
                <c:pt idx="4">
                  <c:v>108.76</c:v>
                </c:pt>
              </c:numCache>
            </c:numRef>
          </c:val>
          <c:smooth val="0"/>
          <c:extLst>
            <c:ext xmlns:c16="http://schemas.microsoft.com/office/drawing/2014/chart" uri="{C3380CC4-5D6E-409C-BE32-E72D297353CC}">
              <c16:uniqueId val="{00000001-8552-4798-AA2E-7850D0E9C93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23.08</c:v>
                </c:pt>
                <c:pt idx="4">
                  <c:v>25.18</c:v>
                </c:pt>
              </c:numCache>
            </c:numRef>
          </c:val>
          <c:extLst>
            <c:ext xmlns:c16="http://schemas.microsoft.com/office/drawing/2014/chart" uri="{C3380CC4-5D6E-409C-BE32-E72D297353CC}">
              <c16:uniqueId val="{00000000-B5E2-48E5-9AA3-9A711AAAA2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69.819999999999993</c:v>
                </c:pt>
                <c:pt idx="4">
                  <c:v>72.13</c:v>
                </c:pt>
              </c:numCache>
            </c:numRef>
          </c:val>
          <c:smooth val="0"/>
          <c:extLst>
            <c:ext xmlns:c16="http://schemas.microsoft.com/office/drawing/2014/chart" uri="{C3380CC4-5D6E-409C-BE32-E72D297353CC}">
              <c16:uniqueId val="{00000001-B5E2-48E5-9AA3-9A711AAAA2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9D1-45F8-BC3C-B71D01D04A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1149.7</c:v>
                </c:pt>
                <c:pt idx="4">
                  <c:v>1420.25</c:v>
                </c:pt>
              </c:numCache>
            </c:numRef>
          </c:val>
          <c:smooth val="0"/>
          <c:extLst>
            <c:ext xmlns:c16="http://schemas.microsoft.com/office/drawing/2014/chart" uri="{C3380CC4-5D6E-409C-BE32-E72D297353CC}">
              <c16:uniqueId val="{00000001-09D1-45F8-BC3C-B71D01D04A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37.06</c:v>
                </c:pt>
                <c:pt idx="4">
                  <c:v>34.46</c:v>
                </c:pt>
              </c:numCache>
            </c:numRef>
          </c:val>
          <c:extLst>
            <c:ext xmlns:c16="http://schemas.microsoft.com/office/drawing/2014/chart" uri="{C3380CC4-5D6E-409C-BE32-E72D297353CC}">
              <c16:uniqueId val="{00000000-4C1B-46C4-8531-A6F56842DED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35.96</c:v>
                </c:pt>
                <c:pt idx="4">
                  <c:v>32.700000000000003</c:v>
                </c:pt>
              </c:numCache>
            </c:numRef>
          </c:val>
          <c:smooth val="0"/>
          <c:extLst>
            <c:ext xmlns:c16="http://schemas.microsoft.com/office/drawing/2014/chart" uri="{C3380CC4-5D6E-409C-BE32-E72D297353CC}">
              <c16:uniqueId val="{00000001-4C1B-46C4-8531-A6F56842DED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526.98</c:v>
                </c:pt>
                <c:pt idx="4">
                  <c:v>565.25</c:v>
                </c:pt>
              </c:numCache>
            </c:numRef>
          </c:val>
          <c:extLst>
            <c:ext xmlns:c16="http://schemas.microsoft.com/office/drawing/2014/chart" uri="{C3380CC4-5D6E-409C-BE32-E72D297353CC}">
              <c16:uniqueId val="{00000000-86AC-468B-A934-76E2FB31B5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481.96</c:v>
                </c:pt>
                <c:pt idx="4">
                  <c:v>536.16999999999996</c:v>
                </c:pt>
              </c:numCache>
            </c:numRef>
          </c:val>
          <c:smooth val="0"/>
          <c:extLst>
            <c:ext xmlns:c16="http://schemas.microsoft.com/office/drawing/2014/chart" uri="{C3380CC4-5D6E-409C-BE32-E72D297353CC}">
              <c16:uniqueId val="{00000001-86AC-468B-A934-76E2FB31B5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平生町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10748</v>
      </c>
      <c r="AM8" s="41"/>
      <c r="AN8" s="41"/>
      <c r="AO8" s="41"/>
      <c r="AP8" s="41"/>
      <c r="AQ8" s="41"/>
      <c r="AR8" s="41"/>
      <c r="AS8" s="41"/>
      <c r="AT8" s="34">
        <f>データ!T6</f>
        <v>34.54</v>
      </c>
      <c r="AU8" s="34"/>
      <c r="AV8" s="34"/>
      <c r="AW8" s="34"/>
      <c r="AX8" s="34"/>
      <c r="AY8" s="34"/>
      <c r="AZ8" s="34"/>
      <c r="BA8" s="34"/>
      <c r="BB8" s="34">
        <f>データ!U6</f>
        <v>311.18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49.99</v>
      </c>
      <c r="J10" s="34"/>
      <c r="K10" s="34"/>
      <c r="L10" s="34"/>
      <c r="M10" s="34"/>
      <c r="N10" s="34"/>
      <c r="O10" s="34"/>
      <c r="P10" s="34">
        <f>データ!P6</f>
        <v>9.0399999999999991</v>
      </c>
      <c r="Q10" s="34"/>
      <c r="R10" s="34"/>
      <c r="S10" s="34"/>
      <c r="T10" s="34"/>
      <c r="U10" s="34"/>
      <c r="V10" s="34"/>
      <c r="W10" s="34">
        <f>データ!Q6</f>
        <v>97.24</v>
      </c>
      <c r="X10" s="34"/>
      <c r="Y10" s="34"/>
      <c r="Z10" s="34"/>
      <c r="AA10" s="34"/>
      <c r="AB10" s="34"/>
      <c r="AC10" s="34"/>
      <c r="AD10" s="41">
        <f>データ!R6</f>
        <v>3938</v>
      </c>
      <c r="AE10" s="41"/>
      <c r="AF10" s="41"/>
      <c r="AG10" s="41"/>
      <c r="AH10" s="41"/>
      <c r="AI10" s="41"/>
      <c r="AJ10" s="41"/>
      <c r="AK10" s="2"/>
      <c r="AL10" s="41">
        <f>データ!V6</f>
        <v>958</v>
      </c>
      <c r="AM10" s="41"/>
      <c r="AN10" s="41"/>
      <c r="AO10" s="41"/>
      <c r="AP10" s="41"/>
      <c r="AQ10" s="41"/>
      <c r="AR10" s="41"/>
      <c r="AS10" s="41"/>
      <c r="AT10" s="34">
        <f>データ!W6</f>
        <v>1.06</v>
      </c>
      <c r="AU10" s="34"/>
      <c r="AV10" s="34"/>
      <c r="AW10" s="34"/>
      <c r="AX10" s="34"/>
      <c r="AY10" s="34"/>
      <c r="AZ10" s="34"/>
      <c r="BA10" s="34"/>
      <c r="BB10" s="34">
        <f>データ!X6</f>
        <v>903.77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iXFgDxB8rYJhn6rO5M6aKZgLTV71U/CGDzavHy2zidrAKifYiKtwiBANzrhu2OLWkpWW0YBng0QVfS8dFBlj+A==" saltValue="yKY8j4goxXab3Euq9l4j3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353442</v>
      </c>
      <c r="D6" s="19">
        <f t="shared" si="3"/>
        <v>46</v>
      </c>
      <c r="E6" s="19">
        <f t="shared" si="3"/>
        <v>17</v>
      </c>
      <c r="F6" s="19">
        <f t="shared" si="3"/>
        <v>6</v>
      </c>
      <c r="G6" s="19">
        <f t="shared" si="3"/>
        <v>0</v>
      </c>
      <c r="H6" s="19" t="str">
        <f t="shared" si="3"/>
        <v>山口県　平生町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49.99</v>
      </c>
      <c r="P6" s="20">
        <f t="shared" si="3"/>
        <v>9.0399999999999991</v>
      </c>
      <c r="Q6" s="20">
        <f t="shared" si="3"/>
        <v>97.24</v>
      </c>
      <c r="R6" s="20">
        <f t="shared" si="3"/>
        <v>3938</v>
      </c>
      <c r="S6" s="20">
        <f t="shared" si="3"/>
        <v>10748</v>
      </c>
      <c r="T6" s="20">
        <f t="shared" si="3"/>
        <v>34.54</v>
      </c>
      <c r="U6" s="20">
        <f t="shared" si="3"/>
        <v>311.18</v>
      </c>
      <c r="V6" s="20">
        <f t="shared" si="3"/>
        <v>958</v>
      </c>
      <c r="W6" s="20">
        <f t="shared" si="3"/>
        <v>1.06</v>
      </c>
      <c r="X6" s="20">
        <f t="shared" si="3"/>
        <v>903.77</v>
      </c>
      <c r="Y6" s="21" t="str">
        <f>IF(Y7="",NA(),Y7)</f>
        <v>-</v>
      </c>
      <c r="Z6" s="21" t="str">
        <f t="shared" ref="Z6:AH6" si="4">IF(Z7="",NA(),Z7)</f>
        <v>-</v>
      </c>
      <c r="AA6" s="21" t="str">
        <f t="shared" si="4"/>
        <v>-</v>
      </c>
      <c r="AB6" s="21">
        <f t="shared" si="4"/>
        <v>102.1</v>
      </c>
      <c r="AC6" s="21">
        <f t="shared" si="4"/>
        <v>100.02</v>
      </c>
      <c r="AD6" s="21" t="str">
        <f t="shared" si="4"/>
        <v>-</v>
      </c>
      <c r="AE6" s="21" t="str">
        <f t="shared" si="4"/>
        <v>-</v>
      </c>
      <c r="AF6" s="21" t="str">
        <f t="shared" si="4"/>
        <v>-</v>
      </c>
      <c r="AG6" s="21">
        <f t="shared" si="4"/>
        <v>105.98</v>
      </c>
      <c r="AH6" s="21">
        <f t="shared" si="4"/>
        <v>107.11</v>
      </c>
      <c r="AI6" s="20" t="str">
        <f>IF(AI7="","",IF(AI7="-","【-】","【"&amp;SUBSTITUTE(TEXT(AI7,"#,##0.00"),"-","△")&amp;"】"))</f>
        <v>【104.55】</v>
      </c>
      <c r="AJ6" s="21" t="str">
        <f>IF(AJ7="",NA(),AJ7)</f>
        <v>-</v>
      </c>
      <c r="AK6" s="21" t="str">
        <f t="shared" ref="AK6:AS6" si="5">IF(AK7="",NA(),AK7)</f>
        <v>-</v>
      </c>
      <c r="AL6" s="21" t="str">
        <f t="shared" si="5"/>
        <v>-</v>
      </c>
      <c r="AM6" s="21">
        <f t="shared" si="5"/>
        <v>1041.8699999999999</v>
      </c>
      <c r="AN6" s="21">
        <f t="shared" si="5"/>
        <v>1089.6199999999999</v>
      </c>
      <c r="AO6" s="21" t="str">
        <f t="shared" si="5"/>
        <v>-</v>
      </c>
      <c r="AP6" s="21" t="str">
        <f t="shared" si="5"/>
        <v>-</v>
      </c>
      <c r="AQ6" s="21" t="str">
        <f t="shared" si="5"/>
        <v>-</v>
      </c>
      <c r="AR6" s="21">
        <f t="shared" si="5"/>
        <v>181.51</v>
      </c>
      <c r="AS6" s="21">
        <f t="shared" si="5"/>
        <v>108.76</v>
      </c>
      <c r="AT6" s="20" t="str">
        <f>IF(AT7="","",IF(AT7="-","【-】","【"&amp;SUBSTITUTE(TEXT(AT7,"#,##0.00"),"-","△")&amp;"】"))</f>
        <v>【84.87】</v>
      </c>
      <c r="AU6" s="21" t="str">
        <f>IF(AU7="",NA(),AU7)</f>
        <v>-</v>
      </c>
      <c r="AV6" s="21" t="str">
        <f t="shared" ref="AV6:BD6" si="6">IF(AV7="",NA(),AV7)</f>
        <v>-</v>
      </c>
      <c r="AW6" s="21" t="str">
        <f t="shared" si="6"/>
        <v>-</v>
      </c>
      <c r="AX6" s="21">
        <f t="shared" si="6"/>
        <v>23.08</v>
      </c>
      <c r="AY6" s="21">
        <f t="shared" si="6"/>
        <v>25.18</v>
      </c>
      <c r="AZ6" s="21" t="str">
        <f t="shared" si="6"/>
        <v>-</v>
      </c>
      <c r="BA6" s="21" t="str">
        <f t="shared" si="6"/>
        <v>-</v>
      </c>
      <c r="BB6" s="21" t="str">
        <f t="shared" si="6"/>
        <v>-</v>
      </c>
      <c r="BC6" s="21">
        <f t="shared" si="6"/>
        <v>69.819999999999993</v>
      </c>
      <c r="BD6" s="21">
        <f t="shared" si="6"/>
        <v>72.13</v>
      </c>
      <c r="BE6" s="20" t="str">
        <f>IF(BE7="","",IF(BE7="-","【-】","【"&amp;SUBSTITUTE(TEXT(BE7,"#,##0.00"),"-","△")&amp;"】"))</f>
        <v>【71.46】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1149.7</v>
      </c>
      <c r="BO6" s="21">
        <f t="shared" si="7"/>
        <v>1420.25</v>
      </c>
      <c r="BP6" s="20" t="str">
        <f>IF(BP7="","",IF(BP7="-","【-】","【"&amp;SUBSTITUTE(TEXT(BP7,"#,##0.00"),"-","△")&amp;"】"))</f>
        <v>【1,223.19】</v>
      </c>
      <c r="BQ6" s="21" t="str">
        <f>IF(BQ7="",NA(),BQ7)</f>
        <v>-</v>
      </c>
      <c r="BR6" s="21" t="str">
        <f t="shared" ref="BR6:BZ6" si="8">IF(BR7="",NA(),BR7)</f>
        <v>-</v>
      </c>
      <c r="BS6" s="21" t="str">
        <f t="shared" si="8"/>
        <v>-</v>
      </c>
      <c r="BT6" s="21">
        <f t="shared" si="8"/>
        <v>37.06</v>
      </c>
      <c r="BU6" s="21">
        <f t="shared" si="8"/>
        <v>34.46</v>
      </c>
      <c r="BV6" s="21" t="str">
        <f t="shared" si="8"/>
        <v>-</v>
      </c>
      <c r="BW6" s="21" t="str">
        <f t="shared" si="8"/>
        <v>-</v>
      </c>
      <c r="BX6" s="21" t="str">
        <f t="shared" si="8"/>
        <v>-</v>
      </c>
      <c r="BY6" s="21">
        <f t="shared" si="8"/>
        <v>35.96</v>
      </c>
      <c r="BZ6" s="21">
        <f t="shared" si="8"/>
        <v>32.700000000000003</v>
      </c>
      <c r="CA6" s="20" t="str">
        <f>IF(CA7="","",IF(CA7="-","【-】","【"&amp;SUBSTITUTE(TEXT(CA7,"#,##0.00"),"-","△")&amp;"】"))</f>
        <v>【37.21】</v>
      </c>
      <c r="CB6" s="21" t="str">
        <f>IF(CB7="",NA(),CB7)</f>
        <v>-</v>
      </c>
      <c r="CC6" s="21" t="str">
        <f t="shared" ref="CC6:CK6" si="9">IF(CC7="",NA(),CC7)</f>
        <v>-</v>
      </c>
      <c r="CD6" s="21" t="str">
        <f t="shared" si="9"/>
        <v>-</v>
      </c>
      <c r="CE6" s="21">
        <f t="shared" si="9"/>
        <v>526.98</v>
      </c>
      <c r="CF6" s="21">
        <f t="shared" si="9"/>
        <v>565.25</v>
      </c>
      <c r="CG6" s="21" t="str">
        <f t="shared" si="9"/>
        <v>-</v>
      </c>
      <c r="CH6" s="21" t="str">
        <f t="shared" si="9"/>
        <v>-</v>
      </c>
      <c r="CI6" s="21" t="str">
        <f t="shared" si="9"/>
        <v>-</v>
      </c>
      <c r="CJ6" s="21">
        <f t="shared" si="9"/>
        <v>481.96</v>
      </c>
      <c r="CK6" s="21">
        <f t="shared" si="9"/>
        <v>536.16999999999996</v>
      </c>
      <c r="CL6" s="20" t="str">
        <f>IF(CL7="","",IF(CL7="-","【-】","【"&amp;SUBSTITUTE(TEXT(CL7,"#,##0.00"),"-","△")&amp;"】"))</f>
        <v>【462.49】</v>
      </c>
      <c r="CM6" s="21" t="str">
        <f>IF(CM7="",NA(),CM7)</f>
        <v>-</v>
      </c>
      <c r="CN6" s="21" t="str">
        <f t="shared" ref="CN6:CV6" si="10">IF(CN7="",NA(),CN7)</f>
        <v>-</v>
      </c>
      <c r="CO6" s="21" t="str">
        <f t="shared" si="10"/>
        <v>-</v>
      </c>
      <c r="CP6" s="21">
        <f t="shared" si="10"/>
        <v>26.7</v>
      </c>
      <c r="CQ6" s="21">
        <f t="shared" si="10"/>
        <v>25.9</v>
      </c>
      <c r="CR6" s="21" t="str">
        <f t="shared" si="10"/>
        <v>-</v>
      </c>
      <c r="CS6" s="21" t="str">
        <f t="shared" si="10"/>
        <v>-</v>
      </c>
      <c r="CT6" s="21" t="str">
        <f t="shared" si="10"/>
        <v>-</v>
      </c>
      <c r="CU6" s="21">
        <f t="shared" si="10"/>
        <v>26.12</v>
      </c>
      <c r="CV6" s="21">
        <f t="shared" si="10"/>
        <v>27.81</v>
      </c>
      <c r="CW6" s="20" t="str">
        <f>IF(CW7="","",IF(CW7="-","【-】","【"&amp;SUBSTITUTE(TEXT(CW7,"#,##0.00"),"-","△")&amp;"】"))</f>
        <v>【30.09】</v>
      </c>
      <c r="CX6" s="21" t="str">
        <f>IF(CX7="",NA(),CX7)</f>
        <v>-</v>
      </c>
      <c r="CY6" s="21" t="str">
        <f t="shared" ref="CY6:DG6" si="11">IF(CY7="",NA(),CY7)</f>
        <v>-</v>
      </c>
      <c r="CZ6" s="21" t="str">
        <f t="shared" si="11"/>
        <v>-</v>
      </c>
      <c r="DA6" s="21">
        <f t="shared" si="11"/>
        <v>77.72</v>
      </c>
      <c r="DB6" s="21">
        <f t="shared" si="11"/>
        <v>77.349999999999994</v>
      </c>
      <c r="DC6" s="21" t="str">
        <f t="shared" si="11"/>
        <v>-</v>
      </c>
      <c r="DD6" s="21" t="str">
        <f t="shared" si="11"/>
        <v>-</v>
      </c>
      <c r="DE6" s="21" t="str">
        <f t="shared" si="11"/>
        <v>-</v>
      </c>
      <c r="DF6" s="21">
        <f t="shared" si="11"/>
        <v>78.55</v>
      </c>
      <c r="DG6" s="21">
        <f t="shared" si="11"/>
        <v>78.680000000000007</v>
      </c>
      <c r="DH6" s="20" t="str">
        <f>IF(DH7="","",IF(DH7="-","【-】","【"&amp;SUBSTITUTE(TEXT(DH7,"#,##0.00"),"-","△")&amp;"】"))</f>
        <v>【80.97】</v>
      </c>
      <c r="DI6" s="21" t="str">
        <f>IF(DI7="",NA(),DI7)</f>
        <v>-</v>
      </c>
      <c r="DJ6" s="21" t="str">
        <f t="shared" ref="DJ6:DR6" si="12">IF(DJ7="",NA(),DJ7)</f>
        <v>-</v>
      </c>
      <c r="DK6" s="21" t="str">
        <f t="shared" si="12"/>
        <v>-</v>
      </c>
      <c r="DL6" s="21">
        <f t="shared" si="12"/>
        <v>3.52</v>
      </c>
      <c r="DM6" s="21">
        <f t="shared" si="12"/>
        <v>6.88</v>
      </c>
      <c r="DN6" s="21" t="str">
        <f t="shared" si="12"/>
        <v>-</v>
      </c>
      <c r="DO6" s="21" t="str">
        <f t="shared" si="12"/>
        <v>-</v>
      </c>
      <c r="DP6" s="21" t="str">
        <f t="shared" si="12"/>
        <v>-</v>
      </c>
      <c r="DQ6" s="21">
        <f t="shared" si="12"/>
        <v>28.31</v>
      </c>
      <c r="DR6" s="21">
        <f t="shared" si="12"/>
        <v>23.92</v>
      </c>
      <c r="DS6" s="20" t="str">
        <f>IF(DS7="","",IF(DS7="-","【-】","【"&amp;SUBSTITUTE(TEXT(DS7,"#,##0.00"),"-","△")&amp;"】"))</f>
        <v>【26.63】</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15">
      <c r="A7" s="14"/>
      <c r="B7" s="23">
        <v>2024</v>
      </c>
      <c r="C7" s="23">
        <v>353442</v>
      </c>
      <c r="D7" s="23">
        <v>46</v>
      </c>
      <c r="E7" s="23">
        <v>17</v>
      </c>
      <c r="F7" s="23">
        <v>6</v>
      </c>
      <c r="G7" s="23">
        <v>0</v>
      </c>
      <c r="H7" s="23" t="s">
        <v>96</v>
      </c>
      <c r="I7" s="23" t="s">
        <v>97</v>
      </c>
      <c r="J7" s="23" t="s">
        <v>98</v>
      </c>
      <c r="K7" s="23" t="s">
        <v>99</v>
      </c>
      <c r="L7" s="23" t="s">
        <v>100</v>
      </c>
      <c r="M7" s="23" t="s">
        <v>101</v>
      </c>
      <c r="N7" s="24" t="s">
        <v>102</v>
      </c>
      <c r="O7" s="24">
        <v>49.99</v>
      </c>
      <c r="P7" s="24">
        <v>9.0399999999999991</v>
      </c>
      <c r="Q7" s="24">
        <v>97.24</v>
      </c>
      <c r="R7" s="24">
        <v>3938</v>
      </c>
      <c r="S7" s="24">
        <v>10748</v>
      </c>
      <c r="T7" s="24">
        <v>34.54</v>
      </c>
      <c r="U7" s="24">
        <v>311.18</v>
      </c>
      <c r="V7" s="24">
        <v>958</v>
      </c>
      <c r="W7" s="24">
        <v>1.06</v>
      </c>
      <c r="X7" s="24">
        <v>903.77</v>
      </c>
      <c r="Y7" s="24" t="s">
        <v>102</v>
      </c>
      <c r="Z7" s="24" t="s">
        <v>102</v>
      </c>
      <c r="AA7" s="24" t="s">
        <v>102</v>
      </c>
      <c r="AB7" s="24">
        <v>102.1</v>
      </c>
      <c r="AC7" s="24">
        <v>100.02</v>
      </c>
      <c r="AD7" s="24" t="s">
        <v>102</v>
      </c>
      <c r="AE7" s="24" t="s">
        <v>102</v>
      </c>
      <c r="AF7" s="24" t="s">
        <v>102</v>
      </c>
      <c r="AG7" s="24">
        <v>105.98</v>
      </c>
      <c r="AH7" s="24">
        <v>107.11</v>
      </c>
      <c r="AI7" s="24">
        <v>104.55</v>
      </c>
      <c r="AJ7" s="24" t="s">
        <v>102</v>
      </c>
      <c r="AK7" s="24" t="s">
        <v>102</v>
      </c>
      <c r="AL7" s="24" t="s">
        <v>102</v>
      </c>
      <c r="AM7" s="24">
        <v>1041.8699999999999</v>
      </c>
      <c r="AN7" s="24">
        <v>1089.6199999999999</v>
      </c>
      <c r="AO7" s="24" t="s">
        <v>102</v>
      </c>
      <c r="AP7" s="24" t="s">
        <v>102</v>
      </c>
      <c r="AQ7" s="24" t="s">
        <v>102</v>
      </c>
      <c r="AR7" s="24">
        <v>181.51</v>
      </c>
      <c r="AS7" s="24">
        <v>108.76</v>
      </c>
      <c r="AT7" s="24">
        <v>84.87</v>
      </c>
      <c r="AU7" s="24" t="s">
        <v>102</v>
      </c>
      <c r="AV7" s="24" t="s">
        <v>102</v>
      </c>
      <c r="AW7" s="24" t="s">
        <v>102</v>
      </c>
      <c r="AX7" s="24">
        <v>23.08</v>
      </c>
      <c r="AY7" s="24">
        <v>25.18</v>
      </c>
      <c r="AZ7" s="24" t="s">
        <v>102</v>
      </c>
      <c r="BA7" s="24" t="s">
        <v>102</v>
      </c>
      <c r="BB7" s="24" t="s">
        <v>102</v>
      </c>
      <c r="BC7" s="24">
        <v>69.819999999999993</v>
      </c>
      <c r="BD7" s="24">
        <v>72.13</v>
      </c>
      <c r="BE7" s="24">
        <v>71.459999999999994</v>
      </c>
      <c r="BF7" s="24" t="s">
        <v>102</v>
      </c>
      <c r="BG7" s="24" t="s">
        <v>102</v>
      </c>
      <c r="BH7" s="24" t="s">
        <v>102</v>
      </c>
      <c r="BI7" s="24">
        <v>0</v>
      </c>
      <c r="BJ7" s="24">
        <v>0</v>
      </c>
      <c r="BK7" s="24" t="s">
        <v>102</v>
      </c>
      <c r="BL7" s="24" t="s">
        <v>102</v>
      </c>
      <c r="BM7" s="24" t="s">
        <v>102</v>
      </c>
      <c r="BN7" s="24">
        <v>1149.7</v>
      </c>
      <c r="BO7" s="24">
        <v>1420.25</v>
      </c>
      <c r="BP7" s="24">
        <v>1223.19</v>
      </c>
      <c r="BQ7" s="24" t="s">
        <v>102</v>
      </c>
      <c r="BR7" s="24" t="s">
        <v>102</v>
      </c>
      <c r="BS7" s="24" t="s">
        <v>102</v>
      </c>
      <c r="BT7" s="24">
        <v>37.06</v>
      </c>
      <c r="BU7" s="24">
        <v>34.46</v>
      </c>
      <c r="BV7" s="24" t="s">
        <v>102</v>
      </c>
      <c r="BW7" s="24" t="s">
        <v>102</v>
      </c>
      <c r="BX7" s="24" t="s">
        <v>102</v>
      </c>
      <c r="BY7" s="24">
        <v>35.96</v>
      </c>
      <c r="BZ7" s="24">
        <v>32.700000000000003</v>
      </c>
      <c r="CA7" s="24">
        <v>37.21</v>
      </c>
      <c r="CB7" s="24" t="s">
        <v>102</v>
      </c>
      <c r="CC7" s="24" t="s">
        <v>102</v>
      </c>
      <c r="CD7" s="24" t="s">
        <v>102</v>
      </c>
      <c r="CE7" s="24">
        <v>526.98</v>
      </c>
      <c r="CF7" s="24">
        <v>565.25</v>
      </c>
      <c r="CG7" s="24" t="s">
        <v>102</v>
      </c>
      <c r="CH7" s="24" t="s">
        <v>102</v>
      </c>
      <c r="CI7" s="24" t="s">
        <v>102</v>
      </c>
      <c r="CJ7" s="24">
        <v>481.96</v>
      </c>
      <c r="CK7" s="24">
        <v>536.16999999999996</v>
      </c>
      <c r="CL7" s="24">
        <v>462.49</v>
      </c>
      <c r="CM7" s="24" t="s">
        <v>102</v>
      </c>
      <c r="CN7" s="24" t="s">
        <v>102</v>
      </c>
      <c r="CO7" s="24" t="s">
        <v>102</v>
      </c>
      <c r="CP7" s="24">
        <v>26.7</v>
      </c>
      <c r="CQ7" s="24">
        <v>25.9</v>
      </c>
      <c r="CR7" s="24" t="s">
        <v>102</v>
      </c>
      <c r="CS7" s="24" t="s">
        <v>102</v>
      </c>
      <c r="CT7" s="24" t="s">
        <v>102</v>
      </c>
      <c r="CU7" s="24">
        <v>26.12</v>
      </c>
      <c r="CV7" s="24">
        <v>27.81</v>
      </c>
      <c r="CW7" s="24">
        <v>30.09</v>
      </c>
      <c r="CX7" s="24" t="s">
        <v>102</v>
      </c>
      <c r="CY7" s="24" t="s">
        <v>102</v>
      </c>
      <c r="CZ7" s="24" t="s">
        <v>102</v>
      </c>
      <c r="DA7" s="24">
        <v>77.72</v>
      </c>
      <c r="DB7" s="24">
        <v>77.349999999999994</v>
      </c>
      <c r="DC7" s="24" t="s">
        <v>102</v>
      </c>
      <c r="DD7" s="24" t="s">
        <v>102</v>
      </c>
      <c r="DE7" s="24" t="s">
        <v>102</v>
      </c>
      <c r="DF7" s="24">
        <v>78.55</v>
      </c>
      <c r="DG7" s="24">
        <v>78.680000000000007</v>
      </c>
      <c r="DH7" s="24">
        <v>80.97</v>
      </c>
      <c r="DI7" s="24" t="s">
        <v>102</v>
      </c>
      <c r="DJ7" s="24" t="s">
        <v>102</v>
      </c>
      <c r="DK7" s="24" t="s">
        <v>102</v>
      </c>
      <c r="DL7" s="24">
        <v>3.52</v>
      </c>
      <c r="DM7" s="24">
        <v>6.88</v>
      </c>
      <c r="DN7" s="24" t="s">
        <v>102</v>
      </c>
      <c r="DO7" s="24" t="s">
        <v>102</v>
      </c>
      <c r="DP7" s="24" t="s">
        <v>102</v>
      </c>
      <c r="DQ7" s="24">
        <v>28.31</v>
      </c>
      <c r="DR7" s="24">
        <v>23.92</v>
      </c>
      <c r="DS7" s="24">
        <v>26.63</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user2182</cp:lastModifiedBy>
  <cp:lastPrinted>2026-02-06T04:46:39Z</cp:lastPrinted>
  <dcterms:created xsi:type="dcterms:W3CDTF">2025-12-23T06:26:28Z</dcterms:created>
  <dcterms:modified xsi:type="dcterms:W3CDTF">2026-02-06T05:06:12Z</dcterms:modified>
  <cp:category/>
</cp:coreProperties>
</file>